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Cohort model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<sst xmlns="http://schemas.openxmlformats.org/spreadsheetml/2006/main" count="68" uniqueCount="64">
  <si>
    <t xml:space="preserve">Send frequency and LTV cohort model</t>
  </si>
  <si>
    <t xml:space="preserve">A cohort model showing what a change in repeat send rate is worth over twelve months, and whether your acquisition cost is supportable.</t>
  </si>
  <si>
    <t xml:space="preserve">HOW TO USE IT</t>
  </si>
  <si>
    <t xml:space="preserve">Enter your cohort inputs, then enter your actual monthly retention curve in the Baseline row. Model a lifecycle improvement in the Improved row. The difference column shows what the programme is worth.</t>
  </si>
  <si>
    <t xml:space="preserve">WHERE THE RETENTION CURVE COMES FROM</t>
  </si>
  <si>
    <t xml:space="preserve">Take one month of verified senders and count how many made at least one transfer in each subsequent month. That is your baseline curve. Most operators have never produced it.</t>
  </si>
  <si>
    <t xml:space="preserve">THE ONE THING TO LOOK AT</t>
  </si>
  <si>
    <t xml:space="preserve">Row 29, LTV to CAC ratio. It tells you whether the business can afford its own acquisition. Retention improvements move it faster than acquisition improvements do.</t>
  </si>
  <si>
    <t xml:space="preserve">The example curves are illustrative and are not benchmarks. Replace them with your own cohort data before drawing conclusions.</t>
  </si>
  <si>
    <t xml:space="preserve">ABOUT</t>
  </si>
  <si>
    <t xml:space="preserve">Bussinesstan · Growth and technology built only for cross-border money movement · hi@bussinesstan.com · bussinesstan.com/growth-audit</t>
  </si>
  <si>
    <t xml:space="preserve">What a shift in repeat send rate is worth over twelve months. Shaded cells are inputs.</t>
  </si>
  <si>
    <t xml:space="preserve">1 · Cohort inputs</t>
  </si>
  <si>
    <t xml:space="preserve">Input</t>
  </si>
  <si>
    <t xml:space="preserve">Value</t>
  </si>
  <si>
    <t xml:space="preserve">Note</t>
  </si>
  <si>
    <t xml:space="preserve">Cohort size, verified senders</t>
  </si>
  <si>
    <t xml:space="preserve">One month's verified senders</t>
  </si>
  <si>
    <t xml:space="preserve">First transfer rate</t>
  </si>
  <si>
    <t xml:space="preserve">Verified senders who send at least once</t>
  </si>
  <si>
    <t xml:space="preserve">Average transfer value</t>
  </si>
  <si>
    <t xml:space="preserve">Reporting currency</t>
  </si>
  <si>
    <t xml:space="preserve">FX margin</t>
  </si>
  <si>
    <t xml:space="preserve">As a decimal</t>
  </si>
  <si>
    <t xml:space="preserve">Fixed fee per transfer</t>
  </si>
  <si>
    <t xml:space="preserve">Gross margin on revenue</t>
  </si>
  <si>
    <t xml:space="preserve">After payout and processing</t>
  </si>
  <si>
    <t xml:space="preserve">Acquisition cost per verified sender</t>
  </si>
  <si>
    <t xml:space="preserve">From DL.01, row 24</t>
  </si>
  <si>
    <t xml:space="preserve">2 · Monthly repeat curve   ·   share of first-time senders still sending in that month</t>
  </si>
  <si>
    <t xml:space="preserve">Month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</si>
  <si>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</si>
  <si>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</si>
  <si>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</si>
  <si>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</si>
  <si>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</si>
  <si>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</si>
  <si>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Baseline retention</t>
  </si>
  <si>
    <t xml:space="preserve">Improved retention</t>
  </si>
  <si>
    <t xml:space="preserve">Change these to model a lifecycle programme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</si>
  <si>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</si>
  <si>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</si>
  <si>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</si>
  <si>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</si>
  <si>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</si>
  <si>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</si>
  <si>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3 · Calculated outcome</t>
  </si>
  <si>
    <t xml:space="preserve">Metric</t>
  </si>
  <si>
    <t xml:space="preserve">Baseline</t>
  </si>
  <si>
    <t xml:space="preserve">Improved</t>
  </si>
  <si>
    <t xml:space="preserve">Difference</t>
  </si>
  <si>
    <t xml:space="preserve">Read</t>
  </si>
  <si>
    <t xml:space="preserve">First-time senders</t>
  </si>
  <si>
    <t xml:space="preserve">Total transfers, 12 months</t>
  </si>
  <si>
    <t xml:space="preserve">Revenue per transfer</t>
  </si>
  <si>
    <t xml:space="preserve">Gross margin, 12 months</t>
  </si>
  <si>
    <t xml:space="preserve">Gross margin per verified sender</t>
  </si>
  <si>
    <t xml:space="preserve">LTV to CAC ratio</t>
  </si>
  <si>
    <t xml:space="preserve">Transfers per sender, 12 months</t>
  </si>
  <si>
    <t xml:space="preserve">4 · How to read it</t>
  </si>
  <si>
    <t xml:space="preserve">•  The improved curve above models a ten point lift in month-two retention decaying naturally. That is a realistic outcome from a well-built lifecycle programme, not an aspirational one.</t>
  </si>
  <si>
    <t xml:space="preserve">•  Row 27 shows what that lift is worth in gross margin from a single month's cohort. Multiply by twelve for an annual view.</t>
  </si>
  <si>
    <t xml:space="preserve">•  Row 29 is the ratio that decides whether you can afford to scale acquisition. Below 3.0 is usually uncomfortable.</t>
  </si>
  <si>
    <t xml:space="preserve">•  Retention improvements compound. Acquisition improvements do not. That is the argument for fixing this before increasing spend.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</si>
</sst>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0.00%"/>
    <numFmt numFmtId="167" formatCode="0%"/>
    <numFmt numFmtId="168" formatCode="#,##0"/>
    <numFmt numFmtId="169" formatCode="0.0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7"/>
      <color rgb="FF0C163D"/>
      <name val="Calibri"/>
      <family val="0"/>
      <charset val="1"/>
    </font>
    <font>
      <sz val="10.5"/>
      <color rgb="FF415A79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0.5"/>
      <color rgb="FF6B2A10"/>
      <name val="Calibri"/>
      <family val="0"/>
      <charset val="1"/>
    </font>
    <font>
      <b val="true"/>
      <sz val="18"/>
      <color rgb="FF0C163D"/>
      <name val="Calibri"/>
      <family val="0"/>
      <charset val="1"/>
    </font>
    <font>
      <b val="true"/>
      <sz val="11"/>
      <color rgb="FF0C163D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.5"/>
      <color rgb="FF2B3A4A"/>
      <name val="Calibri"/>
      <family val="0"/>
      <charset val="1"/>
    </font>
    <font>
      <b val="true"/>
      <sz val="10.5"/>
      <color rgb="FF0C163D"/>
      <name val="Calibri"/>
      <family val="0"/>
      <charset val="1"/>
    </font>
    <font>
      <i val="true"/>
      <sz val="9"/>
      <color rgb="FF415A79"/>
      <name val="Calibri"/>
      <family val="0"/>
      <charset val="1"/>
    </font>
    <font>
      <b val="true"/>
      <sz val="10.5"/>
      <color rgb="FF2B3A4A"/>
      <name val="Calibri"/>
      <family val="0"/>
      <charset val="1"/>
    </font>
    <font>
      <b val="true"/>
      <sz val="10.5"/>
      <color rgb="FF0B7E76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315CFD"/>
        <bgColor rgb="FF0066CC"/>
      </patternFill>
    </fill>
    <fill>
      <patternFill patternType="solid">
        <fgColor rgb="FFFDEDED"/>
        <bgColor rgb="FFFFF6E0"/>
      </patternFill>
    </fill>
    <fill>
      <patternFill patternType="solid">
        <fgColor rgb="FFEBF5FF"/>
        <bgColor rgb="FFE4F6EC"/>
      </patternFill>
    </fill>
    <fill>
      <patternFill patternType="solid">
        <fgColor rgb="FF0C163D"/>
        <bgColor rgb="FF000000"/>
      </patternFill>
    </fill>
    <fill>
      <patternFill patternType="solid">
        <fgColor rgb="FFFFF6E0"/>
        <bgColor rgb="FFFDEDED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8E3F2"/>
      </left>
      <right/>
      <top style="thin">
        <color rgb="FFD8E3F2"/>
      </top>
      <bottom style="thin">
        <color rgb="FFD8E3F2"/>
      </bottom>
      <diagonal/>
    </border>
    <border diagonalUp="false" diagonalDown="false">
      <left style="thin">
        <color rgb="FFD8E3F2"/>
      </left>
      <right style="thin">
        <color rgb="FFD8E3F2"/>
      </right>
      <top style="thin">
        <color rgb="FFD8E3F2"/>
      </top>
      <bottom style="thin">
        <color rgb="FFD8E3F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2" fillId="6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2" fillId="6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2" fillId="6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5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5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5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b val="1"/>
        <color rgb="FFC4353A"/>
      </font>
      <fill>
        <patternFill>
          <bgColor rgb="FFFDEDED"/>
        </patternFill>
      </fill>
    </dxf>
    <dxf>
      <font>
        <b val="1"/>
        <color rgb="FF0B7E76"/>
      </font>
      <fill>
        <patternFill>
          <bgColor rgb="FFE4F6E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B7E76"/>
      <rgbColor rgb="FFC0C0C0"/>
      <rgbColor rgb="FF808080"/>
      <rgbColor rgb="FF9999FF"/>
      <rgbColor rgb="FFC4353A"/>
      <rgbColor rgb="FFFFF6E0"/>
      <rgbColor rgb="FFE4F6EC"/>
      <rgbColor rgb="FF660066"/>
      <rgbColor rgb="FFFF8080"/>
      <rgbColor rgb="FF0066CC"/>
      <rgbColor rgb="FFD8E3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5FF"/>
      <rgbColor rgb="FFCCFFCC"/>
      <rgbColor rgb="FFFDEDED"/>
      <rgbColor rgb="FF99CCFF"/>
      <rgbColor rgb="FFFF99CC"/>
      <rgbColor rgb="FFCC99FF"/>
      <rgbColor rgb="FFFFCC99"/>
      <rgbColor rgb="FF315CFD"/>
      <rgbColor rgb="FF33CCCC"/>
      <rgbColor rgb="FF99CC00"/>
      <rgbColor rgb="FFFFCC00"/>
      <rgbColor rgb="FFFF9900"/>
      <rgbColor rgb="FFFF6600"/>
      <rgbColor rgb="FF415A79"/>
      <rgbColor rgb="FF969696"/>
      <rgbColor rgb="FF0C163D"/>
      <rgbColor rgb="FF339966"/>
      <rgbColor rgb="FF003300"/>
      <rgbColor rgb="FF333300"/>
      <rgbColor rgb="FF6B2A10"/>
      <rgbColor rgb="FF993366"/>
      <rgbColor rgb="FF333399"/>
      <rgbColor rgb="FF2B3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0"/>
  </cols>
  <sheetData>
    <row r="1" customFormat="false" ht="25.5" hidden="false" customHeight="true" outlineLevel="0" collapsed="false">
      <c r="A1" s="1" t="s">
        <v>0</v>
      </c>
    </row>
    <row r="2" customFormat="false" ht="31.5" hidden="false" customHeight="true" outlineLevel="0" collapsed="false">
      <c r="A2" s="2" t="s">
        <v>1</v>
      </c>
    </row>
    <row r="3" customFormat="false" ht="19.5" hidden="false" customHeight="true" outlineLevel="0" collapsed="false">
      <c r="A3" s="3" t="s">
        <v>2</v>
      </c>
    </row>
    <row r="4" customFormat="false" ht="31.5" hidden="false" customHeight="true" outlineLevel="0" collapsed="false">
      <c r="A4" s="2" t="s">
        <v>3</v>
      </c>
    </row>
    <row r="5" customFormat="false" ht="19.5" hidden="false" customHeight="true" outlineLevel="0" collapsed="false">
      <c r="A5" s="3" t="s">
        <v>4</v>
      </c>
    </row>
    <row r="6" customFormat="false" ht="31.5" hidden="false" customHeight="true" outlineLevel="0" collapsed="false">
      <c r="A6" s="2" t="s">
        <v>5</v>
      </c>
    </row>
    <row r="7" customFormat="false" ht="19.5" hidden="false" customHeight="true" outlineLevel="0" collapsed="false">
      <c r="A7" s="3" t="s">
        <v>6</v>
      </c>
    </row>
    <row r="8" customFormat="false" ht="31.5" hidden="false" customHeight="true" outlineLevel="0" collapsed="false">
      <c r="A8" s="2" t="s">
        <v>7</v>
      </c>
    </row>
    <row r="9" customFormat="false" ht="42" hidden="false" customHeight="true" outlineLevel="0" collapsed="false">
      <c r="A9" s="4" t="s">
        <v>8</v>
      </c>
    </row>
    <row r="10" customFormat="false" ht="19.5" hidden="false" customHeight="true" outlineLevel="0" collapsed="false">
      <c r="A10" s="3" t="s">
        <v>9</v>
      </c>
    </row>
    <row r="11" customFormat="false" ht="31.5" hidden="false" customHeight="true" outlineLevel="0" collapsed="false">
      <c r="A11" s="2" t="s">
        <v>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7" min="2" style="0" width="14"/>
    <col collapsed="false" customWidth="true" hidden="false" outlineLevel="0" max="8" min="8" style="0" width="16"/>
    <col collapsed="false" customWidth="true" hidden="false" outlineLevel="0" max="9" min="9" style="0" width="34"/>
  </cols>
  <sheetData>
    <row r="1" customFormat="false" ht="25.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</row>
    <row r="2" customFormat="false" ht="18" hidden="false" customHeight="true" outlineLevel="0" collapsed="false">
      <c r="A2" s="6" t="s">
        <v>11</v>
      </c>
      <c r="B2" s="6"/>
      <c r="C2" s="6"/>
      <c r="D2" s="6"/>
      <c r="E2" s="6"/>
      <c r="F2" s="6"/>
      <c r="G2" s="6"/>
      <c r="H2" s="6"/>
      <c r="I2" s="6"/>
    </row>
    <row r="4" customFormat="false" ht="21.75" hidden="false" customHeight="true" outlineLevel="0" collapsed="false">
      <c r="A4" s="7" t="s">
        <v>12</v>
      </c>
      <c r="B4" s="7"/>
      <c r="C4" s="7"/>
      <c r="D4" s="7"/>
      <c r="E4" s="7"/>
      <c r="F4" s="7"/>
      <c r="G4" s="7"/>
      <c r="H4" s="7"/>
      <c r="I4" s="7"/>
    </row>
    <row r="5" customFormat="false" ht="30" hidden="false" customHeight="true" outlineLevel="0" collapsed="false">
      <c r="A5" s="8" t="s">
        <v>13</v>
      </c>
      <c r="B5" s="8" t="s">
        <v>14</v>
      </c>
      <c r="C5" s="8"/>
      <c r="D5" s="8"/>
      <c r="E5" s="8"/>
      <c r="F5" s="8"/>
      <c r="G5" s="8"/>
      <c r="H5" s="8"/>
      <c r="I5" s="8" t="s">
        <v>15</v>
      </c>
    </row>
    <row r="6" customFormat="false" ht="15" hidden="false" customHeight="false" outlineLevel="0" collapsed="false">
      <c r="A6" s="9" t="s">
        <v>16</v>
      </c>
      <c r="B6" s="10" t="n">
        <v>1000</v>
      </c>
      <c r="I6" s="11" t="s">
        <v>17</v>
      </c>
    </row>
    <row r="7" customFormat="false" ht="15" hidden="false" customHeight="false" outlineLevel="0" collapsed="false">
      <c r="A7" s="9" t="s">
        <v>18</v>
      </c>
      <c r="B7" s="12" t="n">
        <v>0.58</v>
      </c>
      <c r="I7" s="11" t="s">
        <v>19</v>
      </c>
    </row>
    <row r="8" customFormat="false" ht="15" hidden="false" customHeight="false" outlineLevel="0" collapsed="false">
      <c r="A8" s="9" t="s">
        <v>20</v>
      </c>
      <c r="B8" s="10" t="n">
        <v>380</v>
      </c>
      <c r="I8" s="11" t="s">
        <v>21</v>
      </c>
    </row>
    <row r="9" customFormat="false" ht="15" hidden="false" customHeight="false" outlineLevel="0" collapsed="false">
      <c r="A9" s="9" t="s">
        <v>22</v>
      </c>
      <c r="B9" s="12" t="n">
        <v>0.018</v>
      </c>
      <c r="I9" s="11" t="s">
        <v>23</v>
      </c>
    </row>
    <row r="10" customFormat="false" ht="15" hidden="false" customHeight="false" outlineLevel="0" collapsed="false">
      <c r="A10" s="9" t="s">
        <v>24</v>
      </c>
      <c r="B10" s="10" t="n">
        <v>2.99</v>
      </c>
      <c r="I10" s="11"/>
    </row>
    <row r="11" customFormat="false" ht="15" hidden="false" customHeight="false" outlineLevel="0" collapsed="false">
      <c r="A11" s="9" t="s">
        <v>25</v>
      </c>
      <c r="B11" s="12" t="n">
        <v>0.7</v>
      </c>
      <c r="I11" s="11" t="s">
        <v>26</v>
      </c>
    </row>
    <row r="12" customFormat="false" ht="15" hidden="false" customHeight="false" outlineLevel="0" collapsed="false">
      <c r="A12" s="9" t="s">
        <v>27</v>
      </c>
      <c r="B12" s="10" t="n">
        <v>8</v>
      </c>
      <c r="I12" s="11" t="s">
        <v>28</v>
      </c>
    </row>
    <row r="14" customFormat="false" ht="21.75" hidden="false" customHeight="true" outlineLevel="0" collapsed="false">
      <c r="A14" s="7" t="s">
        <v>29</v>
      </c>
      <c r="B14" s="7"/>
      <c r="C14" s="7"/>
      <c r="D14" s="7"/>
      <c r="E14" s="7"/>
      <c r="F14" s="7"/>
      <c r="G14" s="7"/>
      <c r="H14" s="7"/>
      <c r="I14" s="7"/>
    </row>
    <row r="15" customFormat="false" ht="30" hidden="false" customHeight="true" outlineLevel="0" collapsed="false">
      <c r="A15" s="8" t="s">
        <v>30</v>
      </c>
      <c r="B15" s="8" t="s">
        <v>31</v>
      </c>
      <c r="C15" s="8" t="s">
        <v>32</v>
      </c>
      <c r="D15" s="8" t="s">
        <v>33</v>
      </c>
      <c r="E15" s="8" t="s">
        <v>34</v>
      </c>
      <c r="F15" s="8" t="s">
        <v>35</v>
      </c>
      <c r="G15" s="8" t="s">
        <v>36</v>
      </c>
      <c r="H15" s="8"/>
      <c r="I15" s="8"/>
    </row>
    <row r="16" customFormat="false" ht="15" hidden="false" customHeight="false" outlineLevel="0" collapsed="false">
      <c r="A16" s="13" t="s">
        <v>37</v>
      </c>
      <c r="B16" s="14" t="n">
        <v>1</v>
      </c>
      <c r="C16" s="14" t="n">
        <v>0.62</v>
      </c>
      <c r="D16" s="14" t="n">
        <v>0.55</v>
      </c>
      <c r="E16" s="14" t="n">
        <v>0.5</v>
      </c>
      <c r="F16" s="14" t="n">
        <v>0.47</v>
      </c>
      <c r="G16" s="14" t="n">
        <v>0.45</v>
      </c>
    </row>
    <row r="17" customFormat="false" ht="15" hidden="false" customHeight="false" outlineLevel="0" collapsed="false">
      <c r="A17" s="13" t="s">
        <v>38</v>
      </c>
      <c r="B17" s="14" t="n">
        <v>1</v>
      </c>
      <c r="C17" s="14" t="n">
        <v>0.72</v>
      </c>
      <c r="D17" s="14" t="n">
        <v>0.66</v>
      </c>
      <c r="E17" s="14" t="n">
        <v>0.62</v>
      </c>
      <c r="F17" s="14" t="n">
        <v>0.59</v>
      </c>
      <c r="G17" s="14" t="n">
        <v>0.57</v>
      </c>
      <c r="I17" s="11" t="s">
        <v>39</v>
      </c>
    </row>
    <row r="18" customFormat="false" ht="30" hidden="false" customHeight="true" outlineLevel="0" collapsed="false">
      <c r="A18" s="8" t="s">
        <v>30</v>
      </c>
      <c r="B18" s="8" t="s">
        <v>40</v>
      </c>
      <c r="C18" s="8" t="s">
        <v>41</v>
      </c>
      <c r="D18" s="8" t="s">
        <v>42</v>
      </c>
      <c r="E18" s="8" t="s">
        <v>43</v>
      </c>
      <c r="F18" s="8" t="s">
        <v>44</v>
      </c>
      <c r="G18" s="8" t="s">
        <v>45</v>
      </c>
      <c r="H18" s="8"/>
      <c r="I18" s="8"/>
    </row>
    <row r="19" customFormat="false" ht="15" hidden="false" customHeight="false" outlineLevel="0" collapsed="false">
      <c r="A19" s="13" t="s">
        <v>37</v>
      </c>
      <c r="B19" s="14" t="n">
        <v>0.43</v>
      </c>
      <c r="C19" s="14" t="n">
        <v>0.42</v>
      </c>
      <c r="D19" s="14" t="n">
        <v>0.4</v>
      </c>
      <c r="E19" s="14" t="n">
        <v>0.39</v>
      </c>
      <c r="F19" s="14" t="n">
        <v>0.38</v>
      </c>
      <c r="G19" s="14" t="n">
        <v>0.37</v>
      </c>
    </row>
    <row r="20" customFormat="false" ht="15" hidden="false" customHeight="false" outlineLevel="0" collapsed="false">
      <c r="A20" s="13" t="s">
        <v>38</v>
      </c>
      <c r="B20" s="14" t="n">
        <v>0.55</v>
      </c>
      <c r="C20" s="14" t="n">
        <v>0.54</v>
      </c>
      <c r="D20" s="14" t="n">
        <v>0.52</v>
      </c>
      <c r="E20" s="14" t="n">
        <v>0.51</v>
      </c>
      <c r="F20" s="14" t="n">
        <v>0.5</v>
      </c>
      <c r="G20" s="14" t="n">
        <v>0.49</v>
      </c>
    </row>
    <row r="22" customFormat="false" ht="21.75" hidden="false" customHeight="true" outlineLevel="0" collapsed="false">
      <c r="A22" s="7" t="s">
        <v>46</v>
      </c>
      <c r="B22" s="7"/>
      <c r="C22" s="7"/>
      <c r="D22" s="7"/>
      <c r="E22" s="7"/>
      <c r="F22" s="7"/>
      <c r="G22" s="7"/>
      <c r="H22" s="7"/>
      <c r="I22" s="7"/>
    </row>
    <row r="23" customFormat="false" ht="30" hidden="false" customHeight="true" outlineLevel="0" collapsed="false">
      <c r="A23" s="8" t="s">
        <v>47</v>
      </c>
      <c r="B23" s="8" t="s">
        <v>48</v>
      </c>
      <c r="C23" s="8" t="s">
        <v>49</v>
      </c>
      <c r="D23" s="8" t="s">
        <v>50</v>
      </c>
      <c r="E23" s="8"/>
      <c r="F23" s="8"/>
      <c r="G23" s="8"/>
      <c r="H23" s="8"/>
      <c r="I23" s="8" t="s">
        <v>51</v>
      </c>
    </row>
    <row r="24" customFormat="false" ht="15" hidden="false" customHeight="false" outlineLevel="0" collapsed="false">
      <c r="A24" s="13" t="s">
        <v>52</v>
      </c>
      <c r="B24" s="15" t="n">
        <f aca="false">B6*B7</f>
        <v>580</v>
      </c>
      <c r="C24" s="15" t="n">
        <f aca="false">B6*B7</f>
        <v>580</v>
      </c>
      <c r="D24" s="15" t="n">
        <f aca="false">C24-B24</f>
        <v>0</v>
      </c>
    </row>
    <row r="25" customFormat="false" ht="15" hidden="false" customHeight="false" outlineLevel="0" collapsed="false">
      <c r="A25" s="13" t="s">
        <v>53</v>
      </c>
      <c r="B25" s="15" t="n">
        <f aca="false">B24*(SUM(B16:G16)+SUM(B19:G19))</f>
        <v>3468.4</v>
      </c>
      <c r="C25" s="15" t="n">
        <f aca="false">C24*(SUM(B17:G17)+SUM(B20:G20))</f>
        <v>4216.6</v>
      </c>
      <c r="D25" s="15" t="n">
        <f aca="false">C25-B25</f>
        <v>748.2</v>
      </c>
    </row>
    <row r="26" customFormat="false" ht="15" hidden="false" customHeight="false" outlineLevel="0" collapsed="false">
      <c r="A26" s="13" t="s">
        <v>54</v>
      </c>
      <c r="B26" s="16" t="n">
        <f aca="false">(B8*B9)+B10</f>
        <v>9.83</v>
      </c>
      <c r="C26" s="16" t="n">
        <f aca="false">(B8*B9)+B10</f>
        <v>9.83</v>
      </c>
      <c r="D26" s="16" t="n">
        <f aca="false">C26-B26</f>
        <v>0</v>
      </c>
    </row>
    <row r="27" customFormat="false" ht="15" hidden="false" customHeight="false" outlineLevel="0" collapsed="false">
      <c r="A27" s="13" t="s">
        <v>55</v>
      </c>
      <c r="B27" s="15" t="n">
        <f aca="false">B25*B26*B11</f>
        <v>23866.0604</v>
      </c>
      <c r="C27" s="15" t="n">
        <f aca="false">C25*C26*B11</f>
        <v>29014.4246</v>
      </c>
      <c r="D27" s="15" t="n">
        <f aca="false">C27-B27</f>
        <v>5148.3642</v>
      </c>
    </row>
    <row r="28" customFormat="false" ht="15" hidden="false" customHeight="false" outlineLevel="0" collapsed="false">
      <c r="A28" s="13" t="s">
        <v>56</v>
      </c>
      <c r="B28" s="16" t="n">
        <f aca="false">B27/B6</f>
        <v>23.8660604</v>
      </c>
      <c r="C28" s="16" t="n">
        <f aca="false">C27/B6</f>
        <v>29.0144246</v>
      </c>
      <c r="D28" s="16" t="n">
        <f aca="false">C28-B28</f>
        <v>5.1483642</v>
      </c>
    </row>
    <row r="29" customFormat="false" ht="15" hidden="false" customHeight="false" outlineLevel="0" collapsed="false">
      <c r="A29" s="13" t="s">
        <v>57</v>
      </c>
      <c r="B29" s="17" t="n">
        <f aca="false">B28/B12</f>
        <v>2.98325755</v>
      </c>
      <c r="C29" s="17" t="n">
        <f aca="false">C28/B12</f>
        <v>3.626803075</v>
      </c>
      <c r="D29" s="17" t="n">
        <f aca="false">C29-B29</f>
        <v>0.643545525</v>
      </c>
    </row>
    <row r="30" customFormat="false" ht="15" hidden="false" customHeight="false" outlineLevel="0" collapsed="false">
      <c r="A30" s="13" t="s">
        <v>58</v>
      </c>
      <c r="B30" s="17" t="n">
        <f aca="false">B25/B24</f>
        <v>5.98</v>
      </c>
      <c r="C30" s="17" t="n">
        <f aca="false">C25/C24</f>
        <v>7.27</v>
      </c>
      <c r="D30" s="17" t="n">
        <f aca="false">C30-B30</f>
        <v>1.29</v>
      </c>
    </row>
    <row r="32" customFormat="false" ht="21.75" hidden="false" customHeight="true" outlineLevel="0" collapsed="false">
      <c r="A32" s="7" t="s">
        <v>59</v>
      </c>
      <c r="B32" s="7"/>
      <c r="C32" s="7"/>
      <c r="D32" s="7"/>
      <c r="E32" s="7"/>
      <c r="F32" s="7"/>
      <c r="G32" s="7"/>
      <c r="H32" s="7"/>
      <c r="I32" s="7"/>
    </row>
    <row r="33" customFormat="false" ht="30" hidden="false" customHeight="true" outlineLevel="0" collapsed="false">
      <c r="A33" s="18" t="s">
        <v>60</v>
      </c>
      <c r="B33" s="18"/>
      <c r="C33" s="18"/>
      <c r="D33" s="18"/>
      <c r="E33" s="18"/>
      <c r="F33" s="18"/>
      <c r="G33" s="18"/>
      <c r="H33" s="18"/>
      <c r="I33" s="18"/>
    </row>
    <row r="34" customFormat="false" ht="30" hidden="false" customHeight="true" outlineLevel="0" collapsed="false">
      <c r="A34" s="18" t="s">
        <v>61</v>
      </c>
      <c r="B34" s="18"/>
      <c r="C34" s="18"/>
      <c r="D34" s="18"/>
      <c r="E34" s="18"/>
      <c r="F34" s="18"/>
      <c r="G34" s="18"/>
      <c r="H34" s="18"/>
      <c r="I34" s="18"/>
    </row>
    <row r="35" customFormat="false" ht="30" hidden="false" customHeight="true" outlineLevel="0" collapsed="false">
      <c r="A35" s="18" t="s">
        <v>62</v>
      </c>
      <c r="B35" s="18"/>
      <c r="C35" s="18"/>
      <c r="D35" s="18"/>
      <c r="E35" s="18"/>
      <c r="F35" s="18"/>
      <c r="G35" s="18"/>
      <c r="H35" s="18"/>
      <c r="I35" s="18"/>
    </row>
    <row r="36" customFormat="false" ht="30" hidden="false" customHeight="true" outlineLevel="0" collapsed="false">
      <c r="A36" s="18" t="s">
        <v>63</v>
      </c>
      <c r="B36" s="18"/>
      <c r="C36" s="18"/>
      <c r="D36" s="18"/>
      <c r="E36" s="18"/>
      <c r="F36" s="18"/>
      <c r="G36" s="18"/>
      <c r="H36" s="18"/>
      <c r="I36" s="18"/>
    </row>
  </sheetData>
  <mergeCells count="10">
    <mergeCell ref="A1:I1"/>
    <mergeCell ref="A2:I2"/>
    <mergeCell ref="A4:I4"/>
    <mergeCell ref="A14:I14"/>
    <mergeCell ref="A22:I22"/>
    <mergeCell ref="A32:I32"/>
    <mergeCell ref="A33:I33"/>
    <mergeCell ref="A34:I34"/>
    <mergeCell ref="A35:I35"/>
    <mergeCell ref="A36:I36"/>
  </mergeCells>
  <conditionalFormatting sqref="B29:C29">
    <cfRule type="cellIs" priority="2" operator="lessThan" aboveAverage="0" equalAverage="0" bottom="0" percent="0" rank="0" text="" dxfId="0">
      <formula>3</formula>
    </cfRule>
    <cfRule type="cellIs" priority="3" operator="greaterThanOrEqual" aboveAverage="0" equalAverage="0" bottom="0" percent="0" rank="0" text="" dxfId="1">
      <formula>3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2026-08-14T16:56:19Z</dcterms:created>
  <dc:creator>openpyxl</dc:creator>
  <dc:description/>
  <dc:language>en-US</dc:language>
  <cp:lastModifiedBy/>
  <dcterms:modified xsi:type="dcterms:W3CDTF">2026-08-14T16:56:19Z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